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52" windowWidth="15576" windowHeight="9672" firstSheet="6" activeTab="8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L7" i="8" l="1"/>
  <c r="L7" i="12" l="1"/>
  <c r="A3" i="8" l="1"/>
  <c r="H7" i="3" l="1"/>
  <c r="C7" i="5" l="1"/>
  <c r="L7" i="2"/>
  <c r="H7" i="2"/>
  <c r="C7" i="11" l="1"/>
  <c r="L7" i="3" l="1"/>
  <c r="A3" i="7" l="1"/>
  <c r="A3" i="6"/>
  <c r="A3" i="5"/>
  <c r="A3" i="4"/>
  <c r="P7" i="4" l="1"/>
  <c r="P7" i="7" l="1"/>
  <c r="P7" i="6"/>
  <c r="H7" i="12" l="1"/>
  <c r="P7" i="12"/>
  <c r="C7" i="12"/>
  <c r="B7" i="12"/>
  <c r="A7" i="12"/>
  <c r="D7" i="12" l="1"/>
  <c r="H7" i="11"/>
  <c r="L7" i="11"/>
  <c r="P7" i="11"/>
  <c r="B7" i="11"/>
  <c r="D7" i="11" l="1"/>
  <c r="P7" i="2" l="1"/>
  <c r="P7" i="3"/>
  <c r="H7" i="4"/>
  <c r="L7" i="4"/>
  <c r="H7" i="5"/>
  <c r="L7" i="5"/>
  <c r="P7" i="5"/>
  <c r="H7" i="6"/>
  <c r="L7" i="6"/>
  <c r="H7" i="7"/>
  <c r="L7" i="7"/>
  <c r="P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<sst xmlns="http://schemas.openxmlformats.org/spreadsheetml/2006/main" count="248" uniqueCount="34">
  <si>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</si>
  <si>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</si>
  <si>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</si>
  <si>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</si>
  <si>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</si>
  <si>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</si>
  <si>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</si>
  <si>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</si>
  <si>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</si>
  <si>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</si>
  <si>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</si>
  <si>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</si>
  <si>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</si>
  <si>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</si>
  <si>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</si>
  <si>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</si>
  <si>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</si>
  <si>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</si>
  <si>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</si>
  <si>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</si>
  <si>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</si>
  <si>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</si>
  <si>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</si>
  <si>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</si>
  <si>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</si>
  <si>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</si>
  <si>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01.01.2020г.</t>
  </si>
  <si>
    <t>01.04.2020г.</t>
  </si>
  <si>
    <t>2020 год прогноз</t>
  </si>
  <si>
    <r>
      <t xml:space="preserve">Оценка выполнения показателей, запланированных на 2020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</si>
  <si>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</si>
  <si>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</si>
  <si>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на  01.04.2020г.</t>
  </si>
  <si>
    <t>на 01.04.2020г.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</si>
</sst>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12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1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01.04.2020г.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13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2.4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90.6" customHeight="1" x14ac:dyDescent="0.3">
      <c r="A7" s="6" t="s">
        <v>14</v>
      </c>
      <c r="B7" s="21">
        <f>SUM(F7+J7+N7)</f>
        <v>1671.8000000000002</v>
      </c>
      <c r="C7" s="30">
        <f>SUM(G7+K7+O7)</f>
        <v>1418.1299999999999</v>
      </c>
      <c r="D7" s="21">
        <f>C7/B7*100</f>
        <v>84.826534274434735</v>
      </c>
      <c r="E7" s="21">
        <v>78.7</v>
      </c>
      <c r="F7" s="21">
        <v>1566.95</v>
      </c>
      <c r="G7" s="29">
        <v>1330.3</v>
      </c>
      <c r="H7" s="22">
        <f>G7/F7*100</f>
        <v>84.897412170139447</v>
      </c>
      <c r="I7" s="22">
        <v>78.3</v>
      </c>
      <c r="J7" s="21">
        <v>84.15</v>
      </c>
      <c r="K7" s="22">
        <v>70.56</v>
      </c>
      <c r="L7" s="21">
        <f>K7/J7*100</f>
        <v>83.850267379679138</v>
      </c>
      <c r="M7" s="21">
        <v>83.9</v>
      </c>
      <c r="N7" s="21">
        <v>20.7</v>
      </c>
      <c r="O7" s="22">
        <v>17.27</v>
      </c>
      <c r="P7" s="21">
        <f>O7/N7*100</f>
        <v>83.429951690821255</v>
      </c>
      <c r="Q7" s="21">
        <v>83.5</v>
      </c>
      <c r="R7" s="16"/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2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01.04.2020г.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15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2840</v>
      </c>
      <c r="C7" s="27">
        <f>SUM(G7+K7+O7)</f>
        <v>1699</v>
      </c>
      <c r="D7" s="21">
        <f>C7/B7*100</f>
        <v>59.823943661971832</v>
      </c>
      <c r="E7" s="21">
        <v>60.7</v>
      </c>
      <c r="F7" s="25">
        <v>128</v>
      </c>
      <c r="G7" s="27">
        <v>128</v>
      </c>
      <c r="H7" s="22">
        <f>G7/F7*100</f>
        <v>100</v>
      </c>
      <c r="I7" s="21">
        <v>100</v>
      </c>
      <c r="J7" s="25">
        <v>2482</v>
      </c>
      <c r="K7" s="25">
        <v>1347</v>
      </c>
      <c r="L7" s="21">
        <f>K7/J7*100</f>
        <v>54.270749395648664</v>
      </c>
      <c r="M7" s="21">
        <v>60.5</v>
      </c>
      <c r="N7" s="23">
        <v>230</v>
      </c>
      <c r="O7" s="25">
        <v>224</v>
      </c>
      <c r="P7" s="21">
        <f>O7/N7*100</f>
        <v>97.391304347826093</v>
      </c>
      <c r="Q7" s="21">
        <v>50.3</v>
      </c>
      <c r="R7" s="17"/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2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01.04.2020г.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130.19999999999999" customHeight="1" x14ac:dyDescent="0.3">
      <c r="A7" s="6" t="s">
        <v>14</v>
      </c>
      <c r="B7" s="25">
        <f>SUM(F7+J7+N7)</f>
        <v>68720</v>
      </c>
      <c r="C7" s="27">
        <f>SUM(G7+K7+O7)</f>
        <v>71984</v>
      </c>
      <c r="D7" s="21">
        <f>C7/B7*100</f>
        <v>104.74970896391152</v>
      </c>
      <c r="E7" s="21">
        <v>102.8</v>
      </c>
      <c r="F7" s="25">
        <v>68720</v>
      </c>
      <c r="G7" s="27">
        <v>71568</v>
      </c>
      <c r="H7" s="22">
        <f>G7/F7*100</f>
        <v>104.14435389988358</v>
      </c>
      <c r="I7" s="21">
        <v>102.6</v>
      </c>
      <c r="J7" s="25">
        <v>0</v>
      </c>
      <c r="K7" s="25">
        <v>416</v>
      </c>
      <c r="L7" s="28" t="e">
        <f>K7/J7*100</f>
        <v>#DIV/0!</v>
      </c>
      <c r="M7" s="21">
        <v>213</v>
      </c>
      <c r="N7" s="23"/>
      <c r="O7" s="25">
        <v>0</v>
      </c>
      <c r="P7" s="21" t="e">
        <f>O7/N7*100</f>
        <v>#DIV/0!</v>
      </c>
      <c r="Q7" s="21"/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3" zoomScale="70" zoomScaleNormal="70" workbookViewId="0">
      <selection activeCell="E15" sqref="E15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18" ht="36.75" customHeight="1" x14ac:dyDescent="0.3">
      <c r="A2" s="35" t="s">
        <v>23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tr">
        <f>'Таблица 6 картофель'!$A$3</f>
        <v>01.04.2020г.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163.19999999999999" customHeight="1" x14ac:dyDescent="0.3">
      <c r="A7" s="6" t="s">
        <v>14</v>
      </c>
      <c r="B7" s="25">
        <f>SUM(F7+J7+N7)</f>
        <v>12159</v>
      </c>
      <c r="C7" s="25">
        <f>O7+K7+G7</f>
        <v>12113</v>
      </c>
      <c r="D7" s="21">
        <f>C7/B7*100</f>
        <v>99.621679414425529</v>
      </c>
      <c r="E7" s="21">
        <v>99.2</v>
      </c>
      <c r="F7" s="25">
        <v>11435</v>
      </c>
      <c r="G7" s="25">
        <v>11455</v>
      </c>
      <c r="H7" s="21">
        <f>G7/F7*100</f>
        <v>100.17490161783998</v>
      </c>
      <c r="I7" s="21">
        <v>99.7</v>
      </c>
      <c r="J7" s="25">
        <v>688</v>
      </c>
      <c r="K7" s="25">
        <v>651</v>
      </c>
      <c r="L7" s="21">
        <f>K7/J7*100</f>
        <v>94.622093023255815</v>
      </c>
      <c r="M7" s="21">
        <v>95</v>
      </c>
      <c r="N7" s="23">
        <v>36</v>
      </c>
      <c r="O7" s="25">
        <v>7</v>
      </c>
      <c r="P7" s="21">
        <f>O7/N7*100</f>
        <v>19.444444444444446</v>
      </c>
      <c r="Q7" s="21">
        <v>19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2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12</v>
      </c>
      <c r="R1" s="33"/>
    </row>
    <row r="2" spans="1:20" ht="36.75" customHeight="1" x14ac:dyDescent="0.3">
      <c r="A2" s="35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20" ht="14.25" customHeight="1" x14ac:dyDescent="0.3">
      <c r="A3" s="36" t="str">
        <f>'Таблица 6 картофель'!$A$3</f>
        <v>01.04.2020г.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20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20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20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20" ht="132.6" customHeight="1" x14ac:dyDescent="0.3">
      <c r="A7" s="6" t="s">
        <v>14</v>
      </c>
      <c r="B7" s="25">
        <f>SUM(F7+J7+N7)</f>
        <v>37801</v>
      </c>
      <c r="C7" s="25">
        <f>SUM(G7+K7+O7)</f>
        <v>36620</v>
      </c>
      <c r="D7" s="21">
        <f>C7/B7*100</f>
        <v>96.875744027935767</v>
      </c>
      <c r="E7" s="21">
        <v>97.3</v>
      </c>
      <c r="F7" s="25">
        <v>34450</v>
      </c>
      <c r="G7" s="25">
        <v>33807</v>
      </c>
      <c r="H7" s="22">
        <f>G7/F7*100</f>
        <v>98.133526850507977</v>
      </c>
      <c r="I7" s="22">
        <v>98.6</v>
      </c>
      <c r="J7" s="25">
        <v>3124</v>
      </c>
      <c r="K7" s="25">
        <v>2717</v>
      </c>
      <c r="L7" s="21">
        <f>K7/J7*100</f>
        <v>86.971830985915489</v>
      </c>
      <c r="M7" s="21">
        <v>87</v>
      </c>
      <c r="N7" s="23">
        <v>227</v>
      </c>
      <c r="O7" s="25">
        <v>96</v>
      </c>
      <c r="P7" s="21">
        <f>O7/N7*100</f>
        <v>42.290748898678416</v>
      </c>
      <c r="Q7" s="21">
        <v>42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32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52.2" customHeight="1" x14ac:dyDescent="0.3">
      <c r="A7" s="6" t="s">
        <v>14</v>
      </c>
      <c r="B7" s="21">
        <f>SUM(F7+J7+N7)</f>
        <v>100.2</v>
      </c>
      <c r="C7" s="22">
        <f>SUM(G7+K7+O7)</f>
        <v>29.39</v>
      </c>
      <c r="D7" s="21">
        <f>C7/B7*100</f>
        <v>29.331337325349299</v>
      </c>
      <c r="E7" s="21">
        <v>114.5</v>
      </c>
      <c r="F7" s="24">
        <v>95.744</v>
      </c>
      <c r="G7" s="22">
        <v>28.381</v>
      </c>
      <c r="H7" s="21">
        <f>G7/F7*100</f>
        <v>29.642588569518718</v>
      </c>
      <c r="I7" s="22">
        <v>114.6</v>
      </c>
      <c r="J7" s="24">
        <v>4.2779999999999996</v>
      </c>
      <c r="K7" s="24">
        <v>0.96499999999999997</v>
      </c>
      <c r="L7" s="21">
        <f>K7/J7*100</f>
        <v>22.557269752220666</v>
      </c>
      <c r="M7" s="21">
        <v>115.1</v>
      </c>
      <c r="N7" s="23">
        <v>0.17799999999999999</v>
      </c>
      <c r="O7" s="24">
        <v>4.3999999999999997E-2</v>
      </c>
      <c r="P7" s="21">
        <f>O7/N7*100</f>
        <v>24.719101123595504</v>
      </c>
      <c r="Q7" s="21">
        <v>89.8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3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/>
      <c r="O1" s="34"/>
      <c r="P1" s="34"/>
      <c r="Q1" s="33" t="s">
        <v>0</v>
      </c>
      <c r="R1" s="33"/>
    </row>
    <row r="2" spans="1:18" ht="36.75" customHeight="1" x14ac:dyDescent="0.3">
      <c r="A2" s="35" t="s">
        <v>31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33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4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0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154.80000000000001" customHeight="1" x14ac:dyDescent="0.3">
      <c r="A7" s="6" t="s">
        <v>14</v>
      </c>
      <c r="B7" s="21">
        <f>SUM(F7+J7+N7)</f>
        <v>33.099999999999994</v>
      </c>
      <c r="C7" s="24">
        <f>SUM(G7+K7+O7)</f>
        <v>9.354000000000001</v>
      </c>
      <c r="D7" s="21">
        <f>C7/B7*100</f>
        <v>28.259818731117832</v>
      </c>
      <c r="E7" s="21">
        <v>134.19999999999999</v>
      </c>
      <c r="F7" s="24">
        <v>29.315999999999999</v>
      </c>
      <c r="G7" s="24">
        <v>8.4359999999999999</v>
      </c>
      <c r="H7" s="22">
        <f>G7/F7*100</f>
        <v>28.776094965206717</v>
      </c>
      <c r="I7" s="22">
        <v>140.30000000000001</v>
      </c>
      <c r="J7" s="24">
        <v>3.698</v>
      </c>
      <c r="K7" s="24">
        <v>0.89700000000000002</v>
      </c>
      <c r="L7" s="21">
        <f>K7/J7*100</f>
        <v>24.256354786371013</v>
      </c>
      <c r="M7" s="21">
        <v>95.4</v>
      </c>
      <c r="N7" s="23">
        <v>8.5999999999999993E-2</v>
      </c>
      <c r="O7" s="24">
        <v>2.1000000000000001E-2</v>
      </c>
      <c r="P7" s="21">
        <f>O7/N7*100</f>
        <v>24.418604651162795</v>
      </c>
      <c r="Q7" s="21">
        <v>110.5</v>
      </c>
      <c r="R7" s="32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2" zoomScale="70" zoomScaleNormal="70" workbookViewId="0">
      <selection activeCell="H7" sqref="H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0"/>
      <c r="O1" s="34"/>
      <c r="P1" s="34"/>
      <c r="Q1" s="33" t="s">
        <v>0</v>
      </c>
      <c r="R1" s="33"/>
    </row>
    <row r="2" spans="1:18" ht="36.75" customHeight="1" x14ac:dyDescent="0.3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26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1"/>
      <c r="O3" s="37"/>
      <c r="P3" s="37"/>
      <c r="Q3" s="37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39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2" t="s">
        <v>28</v>
      </c>
      <c r="G6" s="2" t="s">
        <v>6</v>
      </c>
      <c r="H6" s="2" t="s">
        <v>4</v>
      </c>
      <c r="I6" s="2" t="s">
        <v>10</v>
      </c>
      <c r="J6" s="2" t="s">
        <v>28</v>
      </c>
      <c r="K6" s="2" t="s">
        <v>6</v>
      </c>
      <c r="L6" s="2" t="s">
        <v>4</v>
      </c>
      <c r="M6" s="2" t="s">
        <v>10</v>
      </c>
      <c r="N6" s="2" t="s">
        <v>28</v>
      </c>
      <c r="O6" s="2" t="s">
        <v>6</v>
      </c>
      <c r="P6" s="2" t="s">
        <v>4</v>
      </c>
      <c r="Q6" s="2" t="s">
        <v>10</v>
      </c>
      <c r="R6" s="38"/>
    </row>
    <row r="7" spans="1:18" ht="132.6" customHeight="1" x14ac:dyDescent="0.3">
      <c r="A7" s="6" t="s">
        <v>14</v>
      </c>
      <c r="B7" s="21">
        <f>SUM(F7+J7+N7)</f>
        <v>21.5</v>
      </c>
      <c r="C7" s="24">
        <f>G7+K7+O7</f>
        <v>0</v>
      </c>
      <c r="D7" s="21">
        <f>C7/B7*100</f>
        <v>0</v>
      </c>
      <c r="E7" s="21"/>
      <c r="F7" s="21">
        <v>5.4269999999999996</v>
      </c>
      <c r="G7" s="22"/>
      <c r="H7" s="22">
        <f>G7/F7*100</f>
        <v>0</v>
      </c>
      <c r="I7" s="22"/>
      <c r="J7" s="22">
        <v>7.15</v>
      </c>
      <c r="K7" s="22"/>
      <c r="L7" s="21">
        <f>K7/J7*100</f>
        <v>0</v>
      </c>
      <c r="M7" s="21"/>
      <c r="N7" s="23">
        <v>8.923</v>
      </c>
      <c r="O7" s="22"/>
      <c r="P7" s="21">
        <f>O7/N7*100</f>
        <v>0</v>
      </c>
      <c r="Q7" s="21"/>
      <c r="R7" s="17"/>
    </row>
    <row r="12" spans="1:18" x14ac:dyDescent="0.3">
      <c r="C12" s="12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zoomScale="70" zoomScaleNormal="100" zoomScaleSheetLayoutView="70" workbookViewId="0">
      <selection activeCell="D7" sqref="D7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13"/>
      <c r="O1" s="34"/>
      <c r="P1" s="34"/>
      <c r="Q1" s="33" t="s">
        <v>17</v>
      </c>
      <c r="R1" s="33"/>
    </row>
    <row r="2" spans="1:18" ht="36.75" customHeight="1" x14ac:dyDescent="0.3">
      <c r="A2" s="35" t="s">
        <v>29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customHeight="1" x14ac:dyDescent="0.3">
      <c r="A3" s="36" t="s">
        <v>27</v>
      </c>
      <c r="B3" s="36"/>
      <c r="C3" s="36"/>
      <c r="D3" s="36"/>
      <c r="E3" s="36"/>
      <c r="F3" s="37"/>
      <c r="G3" s="37"/>
      <c r="H3" s="37"/>
      <c r="I3" s="37"/>
      <c r="J3" s="37"/>
      <c r="K3" s="37"/>
      <c r="L3" s="37"/>
      <c r="M3" s="14"/>
      <c r="O3" s="36"/>
      <c r="P3" s="36"/>
      <c r="Q3" s="36" t="s">
        <v>1</v>
      </c>
      <c r="R3" s="36"/>
    </row>
    <row r="4" spans="1:18" ht="14.25" customHeight="1" x14ac:dyDescent="0.3">
      <c r="A4" s="38" t="s">
        <v>5</v>
      </c>
      <c r="B4" s="38" t="s">
        <v>9</v>
      </c>
      <c r="C4" s="38"/>
      <c r="D4" s="38"/>
      <c r="E4" s="38"/>
      <c r="F4" s="38" t="s">
        <v>11</v>
      </c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 t="s">
        <v>8</v>
      </c>
    </row>
    <row r="5" spans="1:18" ht="15" customHeight="1" x14ac:dyDescent="0.3">
      <c r="A5" s="38"/>
      <c r="B5" s="38"/>
      <c r="C5" s="38"/>
      <c r="D5" s="38"/>
      <c r="E5" s="38"/>
      <c r="F5" s="41" t="s">
        <v>2</v>
      </c>
      <c r="G5" s="39"/>
      <c r="H5" s="39"/>
      <c r="I5" s="40"/>
      <c r="J5" s="41" t="s">
        <v>7</v>
      </c>
      <c r="K5" s="39"/>
      <c r="L5" s="39"/>
      <c r="M5" s="40"/>
      <c r="N5" s="41" t="s">
        <v>3</v>
      </c>
      <c r="O5" s="39"/>
      <c r="P5" s="39"/>
      <c r="Q5" s="40"/>
      <c r="R5" s="38"/>
    </row>
    <row r="6" spans="1:18" ht="125.25" customHeight="1" x14ac:dyDescent="0.3">
      <c r="A6" s="38"/>
      <c r="B6" s="5" t="s">
        <v>28</v>
      </c>
      <c r="C6" s="2" t="s">
        <v>6</v>
      </c>
      <c r="D6" s="2" t="s">
        <v>4</v>
      </c>
      <c r="E6" s="2" t="s">
        <v>10</v>
      </c>
      <c r="F6" s="5" t="s">
        <v>28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28</v>
      </c>
      <c r="O6" s="2" t="s">
        <v>6</v>
      </c>
      <c r="P6" s="2" t="s">
        <v>4</v>
      </c>
      <c r="Q6" s="2" t="s">
        <v>10</v>
      </c>
      <c r="R6" s="38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7.3999999999999995</v>
      </c>
      <c r="C7" s="31">
        <f>SUM(G7+K7+O7)</f>
        <v>0</v>
      </c>
      <c r="D7" s="18">
        <f>C7/B7*100</f>
        <v>0</v>
      </c>
      <c r="E7" s="18"/>
      <c r="F7" s="18">
        <v>1.851</v>
      </c>
      <c r="G7" s="19"/>
      <c r="H7" s="19">
        <f>G7/F7*100</f>
        <v>0</v>
      </c>
      <c r="I7" s="19"/>
      <c r="J7" s="18">
        <v>5.0469999999999997</v>
      </c>
      <c r="K7" s="19"/>
      <c r="L7" s="18">
        <f>K7/J7*100</f>
        <v>0</v>
      </c>
      <c r="M7" s="18"/>
      <c r="N7" s="20">
        <v>0.502</v>
      </c>
      <c r="O7" s="19"/>
      <c r="P7" s="18">
        <f>O7/N7*100</f>
        <v>0</v>
      </c>
      <c r="Q7" s="18"/>
      <c r="R7" s="17"/>
    </row>
    <row r="9" spans="1:18" ht="21" x14ac:dyDescent="0.3">
      <c r="B9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2020-01-15T05:08:33Z</cp:lastPrinted>
  <dcterms:created xsi:type="dcterms:W3CDTF">2014-05-23T07:11:06Z</dcterms:created>
  <dcterms:modified xsi:type="dcterms:W3CDTF">2020-04-16T06:26:03Z</dcterms:modified>
</cp:coreProperties>
</file>